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7072e412530387/Documentos/Curso Excel Intermedio/Vídeos/Capítulos/Capítulo 3/Material de apoyo/"/>
    </mc:Choice>
  </mc:AlternateContent>
  <xr:revisionPtr revIDLastSave="7" documentId="8_{64B0E901-7FD7-41A7-9ABE-6F27F7EF31B7}" xr6:coauthVersionLast="47" xr6:coauthVersionMax="47" xr10:uidLastSave="{F7CA5B33-8401-4554-B133-B10732618891}"/>
  <bookViews>
    <workbookView xWindow="-108" yWindow="-108" windowWidth="23256" windowHeight="12456" activeTab="1" xr2:uid="{8BC9D77A-F23C-48F4-A2F0-BBE51655BAE0}"/>
  </bookViews>
  <sheets>
    <sheet name="Portada" sheetId="4" r:id="rId1"/>
    <sheet name="Materia prima" sheetId="1" r:id="rId2"/>
    <sheet name="Costo" sheetId="2" r:id="rId3"/>
    <sheet name="Paquet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3" l="1"/>
  <c r="G20" i="3"/>
  <c r="C20" i="3"/>
  <c r="C19" i="3"/>
  <c r="G12" i="3"/>
  <c r="G13" i="3" s="1"/>
  <c r="G11" i="3"/>
  <c r="C12" i="3"/>
  <c r="C11" i="3"/>
  <c r="G5" i="3"/>
  <c r="G4" i="3"/>
  <c r="C6" i="3"/>
  <c r="C5" i="3"/>
  <c r="C4" i="3"/>
  <c r="N21" i="2"/>
  <c r="N20" i="2"/>
  <c r="N19" i="2"/>
  <c r="I21" i="2"/>
  <c r="I20" i="2"/>
  <c r="I19" i="2"/>
  <c r="N18" i="2"/>
  <c r="I18" i="2"/>
  <c r="D21" i="2"/>
  <c r="D20" i="2"/>
  <c r="D19" i="2"/>
  <c r="D18" i="2"/>
  <c r="I13" i="2"/>
  <c r="N13" i="2"/>
  <c r="N12" i="2"/>
  <c r="I12" i="2"/>
  <c r="D13" i="2"/>
  <c r="D12" i="2"/>
  <c r="N5" i="2"/>
  <c r="N4" i="2"/>
  <c r="N3" i="2"/>
  <c r="I5" i="2"/>
  <c r="I4" i="2"/>
  <c r="I3" i="2"/>
  <c r="D5" i="2"/>
  <c r="D4" i="2"/>
  <c r="E6" i="1"/>
  <c r="E7" i="1"/>
  <c r="E8" i="1"/>
  <c r="E9" i="1"/>
  <c r="E10" i="1"/>
  <c r="E11" i="1"/>
  <c r="E12" i="1"/>
  <c r="D3" i="2" s="1"/>
  <c r="C6" i="2" s="1"/>
  <c r="D11" i="2" s="1"/>
  <c r="E13" i="1"/>
  <c r="E14" i="1"/>
  <c r="E15" i="1"/>
  <c r="E16" i="1"/>
  <c r="E17" i="1"/>
  <c r="E18" i="1"/>
  <c r="E5" i="1"/>
  <c r="G21" i="3" l="1"/>
  <c r="C21" i="3"/>
  <c r="C13" i="3"/>
  <c r="G6" i="3"/>
  <c r="M22" i="2"/>
  <c r="H22" i="2"/>
  <c r="C22" i="2"/>
  <c r="C14" i="2"/>
  <c r="M6" i="2"/>
  <c r="N11" i="2" s="1"/>
  <c r="M14" i="2" s="1"/>
  <c r="H6" i="2"/>
  <c r="I11" i="2" s="1"/>
  <c r="H14" i="2" s="1"/>
</calcChain>
</file>

<file path=xl/sharedStrings.xml><?xml version="1.0" encoding="utf-8"?>
<sst xmlns="http://schemas.openxmlformats.org/spreadsheetml/2006/main" count="159" uniqueCount="62">
  <si>
    <t>Tenedores</t>
  </si>
  <si>
    <t>Cuchillos</t>
  </si>
  <si>
    <t>Servilletas</t>
  </si>
  <si>
    <t>Refrescos</t>
  </si>
  <si>
    <t>Agua natural</t>
  </si>
  <si>
    <t>Masa</t>
  </si>
  <si>
    <t>Harina</t>
  </si>
  <si>
    <t>Huevo</t>
  </si>
  <si>
    <t>Peperoni</t>
  </si>
  <si>
    <t>Piña</t>
  </si>
  <si>
    <t>Salsa de tomate</t>
  </si>
  <si>
    <t>Cajas de carton</t>
  </si>
  <si>
    <t>Bolsas de plástico</t>
  </si>
  <si>
    <t>Jamón</t>
  </si>
  <si>
    <t xml:space="preserve">Sal </t>
  </si>
  <si>
    <t>Concepto</t>
  </si>
  <si>
    <t>Precio paquete</t>
  </si>
  <si>
    <t>Precio unitario</t>
  </si>
  <si>
    <t>Unidad de medición</t>
  </si>
  <si>
    <t>Cantidad</t>
  </si>
  <si>
    <t>Piezas</t>
  </si>
  <si>
    <t>Kilogramos</t>
  </si>
  <si>
    <t>Cubos</t>
  </si>
  <si>
    <t>CTRL</t>
  </si>
  <si>
    <t>ALT</t>
  </si>
  <si>
    <t>K</t>
  </si>
  <si>
    <t>Sal</t>
  </si>
  <si>
    <t>Salsa</t>
  </si>
  <si>
    <t>grs</t>
  </si>
  <si>
    <t>pzas</t>
  </si>
  <si>
    <t>Gramos</t>
  </si>
  <si>
    <t>Total</t>
  </si>
  <si>
    <t>Masa pizza chica</t>
  </si>
  <si>
    <t>Masa pizza mediana</t>
  </si>
  <si>
    <t>kilogramos</t>
  </si>
  <si>
    <t>Masa pizza grande</t>
  </si>
  <si>
    <t>Pizza chica peperoni</t>
  </si>
  <si>
    <t>pza</t>
  </si>
  <si>
    <t>ml</t>
  </si>
  <si>
    <t>Pizza mediana peperoni</t>
  </si>
  <si>
    <t>Pizza grande peperoni</t>
  </si>
  <si>
    <t>Jamon</t>
  </si>
  <si>
    <t>gr</t>
  </si>
  <si>
    <t>Pizza chica hawaiana</t>
  </si>
  <si>
    <t>Pizza mediana hawaiana</t>
  </si>
  <si>
    <t>Pizza grande hawaiana</t>
  </si>
  <si>
    <t>Paquete 1</t>
  </si>
  <si>
    <t>Refresco</t>
  </si>
  <si>
    <t>Producto</t>
  </si>
  <si>
    <t>Pieza</t>
  </si>
  <si>
    <t>Costo</t>
  </si>
  <si>
    <t>Paquete 2</t>
  </si>
  <si>
    <t>Pizza chica hawaina</t>
  </si>
  <si>
    <t>Paquete 3</t>
  </si>
  <si>
    <t>Paquete 4</t>
  </si>
  <si>
    <t>Paquete 5</t>
  </si>
  <si>
    <t>Paquete 6</t>
  </si>
  <si>
    <t>Pizza median peperoni</t>
  </si>
  <si>
    <t>Pizza mediana hawaina</t>
  </si>
  <si>
    <t>Pizza grande hawaina</t>
  </si>
  <si>
    <t>Materia prima</t>
  </si>
  <si>
    <t>Paquetes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</si>
</sst>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9"/>
      </top>
      <bottom/>
      <diagonal/>
    </border>
    <border>
      <left/>
      <right/>
      <top/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FFC000"/>
      </bottom>
      <diagonal/>
    </border>
    <border>
      <left style="thick">
        <color rgb="FF92D050"/>
      </left>
      <right style="thick">
        <color rgb="FF92D050"/>
      </right>
      <top style="thick">
        <color rgb="FFFFC000"/>
      </top>
      <bottom style="thick">
        <color rgb="FFFFC000"/>
      </bottom>
      <diagonal/>
    </border>
    <border>
      <left style="thick">
        <color rgb="FF92D050"/>
      </left>
      <right style="thick">
        <color rgb="FF92D050"/>
      </right>
      <top style="thick">
        <color rgb="FFFFC000"/>
      </top>
      <bottom style="thick">
        <color theme="9"/>
      </bottom>
      <diagonal/>
    </border>
    <border>
      <left style="thick">
        <color rgb="FF0070C0"/>
      </left>
      <right/>
      <top/>
      <bottom/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 style="thick">
        <color rgb="FFFFC000"/>
      </top>
      <bottom style="thick">
        <color rgb="FFFFC000"/>
      </bottom>
      <diagonal/>
    </border>
    <border>
      <left style="thick">
        <color rgb="FF0070C0"/>
      </left>
      <right style="thick">
        <color rgb="FF0070C0"/>
      </right>
      <top style="thick">
        <color rgb="FFFFC00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FFC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44" fontId="4" fillId="0" borderId="6" xfId="1" applyFont="1" applyBorder="1"/>
    <xf numFmtId="44" fontId="4" fillId="0" borderId="1" xfId="1" applyFont="1" applyBorder="1"/>
    <xf numFmtId="44" fontId="4" fillId="0" borderId="7" xfId="1" applyFont="1" applyBorder="1"/>
    <xf numFmtId="44" fontId="4" fillId="0" borderId="13" xfId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4" fillId="0" borderId="12" xfId="1" applyFont="1" applyBorder="1"/>
    <xf numFmtId="44" fontId="4" fillId="0" borderId="2" xfId="1" applyFont="1" applyBorder="1"/>
    <xf numFmtId="0" fontId="3" fillId="0" borderId="3" xfId="0" applyFont="1" applyBorder="1"/>
    <xf numFmtId="0" fontId="3" fillId="0" borderId="14" xfId="0" applyFont="1" applyBorder="1"/>
    <xf numFmtId="0" fontId="3" fillId="0" borderId="5" xfId="0" applyFont="1" applyBorder="1"/>
    <xf numFmtId="0" fontId="3" fillId="0" borderId="4" xfId="0" applyFont="1" applyFill="1" applyBorder="1"/>
    <xf numFmtId="0" fontId="3" fillId="0" borderId="1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7" xfId="0" applyFont="1" applyBorder="1"/>
    <xf numFmtId="0" fontId="0" fillId="0" borderId="0" xfId="0" applyBorder="1"/>
    <xf numFmtId="0" fontId="0" fillId="0" borderId="3" xfId="0" applyBorder="1"/>
    <xf numFmtId="44" fontId="0" fillId="0" borderId="3" xfId="0" applyNumberFormat="1" applyBorder="1"/>
    <xf numFmtId="0" fontId="0" fillId="0" borderId="3" xfId="0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7" fillId="0" borderId="0" xfId="2"/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4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Fill="1"/>
  </cellXfs>
  <cellStyles count="3">
    <cellStyle name="Hipervínculo" xfId="2" builtinId="8"/>
    <cellStyle name="Moneda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ck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>
        <bottom style="thick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2</xdr:row>
      <xdr:rowOff>22860</xdr:rowOff>
    </xdr:from>
    <xdr:to>
      <xdr:col>3</xdr:col>
      <xdr:colOff>68580</xdr:colOff>
      <xdr:row>5</xdr:row>
      <xdr:rowOff>22860</xdr:rowOff>
    </xdr:to>
    <xdr:sp macro="" textlink="">
      <xdr:nvSpPr>
        <xdr:cNvPr id="2" name="Flecha: hacia arriba 1">
          <a:extLst>
            <a:ext uri="{FF2B5EF4-FFF2-40B4-BE49-F238E27FC236}">
              <a16:creationId xmlns:a16="http://schemas.microsoft.com/office/drawing/2014/main" id="{A72E7AB1-6061-4B05-8674-A35D8C05A38D}"/>
            </a:ext>
          </a:extLst>
        </xdr:cNvPr>
        <xdr:cNvSpPr/>
      </xdr:nvSpPr>
      <xdr:spPr>
        <a:xfrm>
          <a:off x="1790700" y="388620"/>
          <a:ext cx="655320" cy="54864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 	</a:t>
          </a:r>
        </a:p>
      </xdr:txBody>
    </xdr:sp>
    <xdr:clientData/>
  </xdr:twoCellAnchor>
  <xdr:twoCellAnchor>
    <xdr:from>
      <xdr:col>5</xdr:col>
      <xdr:colOff>373380</xdr:colOff>
      <xdr:row>1</xdr:row>
      <xdr:rowOff>182880</xdr:rowOff>
    </xdr:from>
    <xdr:to>
      <xdr:col>6</xdr:col>
      <xdr:colOff>190500</xdr:colOff>
      <xdr:row>4</xdr:row>
      <xdr:rowOff>182880</xdr:rowOff>
    </xdr:to>
    <xdr:sp macro="" textlink="">
      <xdr:nvSpPr>
        <xdr:cNvPr id="3" name="Cara sonriente 2">
          <a:extLst>
            <a:ext uri="{FF2B5EF4-FFF2-40B4-BE49-F238E27FC236}">
              <a16:creationId xmlns:a16="http://schemas.microsoft.com/office/drawing/2014/main" id="{B86581AB-913D-46CE-AABB-B0B9CDDE47E2}"/>
            </a:ext>
          </a:extLst>
        </xdr:cNvPr>
        <xdr:cNvSpPr/>
      </xdr:nvSpPr>
      <xdr:spPr>
        <a:xfrm>
          <a:off x="4335780" y="365760"/>
          <a:ext cx="609600" cy="586740"/>
        </a:xfrm>
        <a:prstGeom prst="smileyFace">
          <a:avLst/>
        </a:prstGeom>
        <a:solidFill>
          <a:srgbClr val="92D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175260</xdr:colOff>
      <xdr:row>2</xdr:row>
      <xdr:rowOff>7620</xdr:rowOff>
    </xdr:from>
    <xdr:to>
      <xdr:col>9</xdr:col>
      <xdr:colOff>76200</xdr:colOff>
      <xdr:row>4</xdr:row>
      <xdr:rowOff>137160</xdr:rowOff>
    </xdr:to>
    <xdr:sp macro="" textlink="">
      <xdr:nvSpPr>
        <xdr:cNvPr id="4" name="Rayo 3">
          <a:extLst>
            <a:ext uri="{FF2B5EF4-FFF2-40B4-BE49-F238E27FC236}">
              <a16:creationId xmlns:a16="http://schemas.microsoft.com/office/drawing/2014/main" id="{803D8499-7AAB-42DD-B157-E3E6F8275E20}"/>
            </a:ext>
          </a:extLst>
        </xdr:cNvPr>
        <xdr:cNvSpPr/>
      </xdr:nvSpPr>
      <xdr:spPr>
        <a:xfrm>
          <a:off x="6515100" y="381000"/>
          <a:ext cx="693420" cy="525780"/>
        </a:xfrm>
        <a:prstGeom prst="lightningBol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C9C6C0-D042-4603-8B1B-B9F6650A6F1A}" name="Tabla2" displayName="Tabla2" ref="A4:E18" totalsRowShown="0" headerRowDxfId="9" dataDxfId="7" headerRowBorderDxfId="8" tableBorderDxfId="6" totalsRowBorderDxfId="5">
  <autoFilter ref="A4:E18" xr:uid="{98C9C6C0-D042-4603-8B1B-B9F6650A6F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577F590-A63E-4FB4-B208-1567115593BF}" name="Concepto" dataDxfId="4"/>
    <tableColumn id="2" xr3:uid="{EE7544AC-1D89-446F-96B1-7309DC70861F}" name="Cantidad" dataDxfId="3"/>
    <tableColumn id="3" xr3:uid="{54DC0291-D764-4777-9C0A-BA511BBC107E}" name="Unidad de medición" dataDxfId="2"/>
    <tableColumn id="4" xr3:uid="{4236E1EC-3897-4577-B15D-ACB7F423AC04}" name="Precio paquete" dataDxfId="1" dataCellStyle="Moneda"/>
    <tableColumn id="5" xr3:uid="{1E1B855F-95C4-431E-9291-412F1EA071A0}" name="Precio unitario" dataDxfId="0" dataCellStyle="Moneda">
      <calculatedColumnFormula>D5/B5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8B54-5F87-4C89-807B-33F017D6BFBE}">
  <dimension ref="A2:I23"/>
  <sheetViews>
    <sheetView workbookViewId="0">
      <selection activeCell="H9" sqref="H9"/>
    </sheetView>
  </sheetViews>
  <sheetFormatPr baseColWidth="10" defaultRowHeight="14.4" x14ac:dyDescent="0.3"/>
  <sheetData>
    <row r="2" spans="1:8" ht="15" thickBot="1" x14ac:dyDescent="0.35">
      <c r="B2" s="21"/>
      <c r="H2" s="27"/>
    </row>
    <row r="3" spans="1:8" ht="15.6" customHeight="1" thickTop="1" thickBot="1" x14ac:dyDescent="0.35">
      <c r="A3" s="21"/>
      <c r="B3" s="31" t="s">
        <v>50</v>
      </c>
      <c r="C3" s="28"/>
      <c r="E3" s="34" t="s">
        <v>60</v>
      </c>
      <c r="H3" s="37" t="s">
        <v>61</v>
      </c>
    </row>
    <row r="4" spans="1:8" ht="15.6" thickTop="1" thickBot="1" x14ac:dyDescent="0.35">
      <c r="A4" s="21"/>
      <c r="B4" s="32"/>
      <c r="C4" s="28"/>
      <c r="E4" s="35"/>
      <c r="F4" s="21"/>
      <c r="H4" s="37"/>
    </row>
    <row r="5" spans="1:8" ht="15.6" thickTop="1" thickBot="1" x14ac:dyDescent="0.35">
      <c r="A5" s="21"/>
      <c r="B5" s="33"/>
      <c r="C5" s="28"/>
      <c r="E5" s="36"/>
      <c r="G5" s="21"/>
      <c r="H5" s="37"/>
    </row>
    <row r="6" spans="1:8" ht="15" thickTop="1" x14ac:dyDescent="0.3">
      <c r="B6" s="29"/>
      <c r="E6" s="26"/>
    </row>
    <row r="23" spans="9:9" x14ac:dyDescent="0.3">
      <c r="I23" s="30"/>
    </row>
  </sheetData>
  <mergeCells count="3">
    <mergeCell ref="B3:B5"/>
    <mergeCell ref="E3:E5"/>
    <mergeCell ref="H3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80D3-8969-43CD-B47A-4807B8FCE628}">
  <sheetPr>
    <tabColor rgb="FF92D050"/>
  </sheetPr>
  <dimension ref="A1:L19"/>
  <sheetViews>
    <sheetView tabSelected="1" zoomScale="130" zoomScaleNormal="130" workbookViewId="0">
      <selection activeCell="I13" sqref="I13"/>
    </sheetView>
  </sheetViews>
  <sheetFormatPr baseColWidth="10" defaultRowHeight="14.4" x14ac:dyDescent="0.3"/>
  <cols>
    <col min="1" max="1" width="15.44140625" bestFit="1" customWidth="1"/>
    <col min="2" max="2" width="10.44140625" customWidth="1"/>
    <col min="3" max="3" width="19.77734375" customWidth="1"/>
    <col min="4" max="4" width="15.5546875" customWidth="1"/>
    <col min="5" max="5" width="15.109375" customWidth="1"/>
  </cols>
  <sheetData>
    <row r="1" spans="1:12" ht="15" thickBot="1" x14ac:dyDescent="0.35"/>
    <row r="2" spans="1:12" x14ac:dyDescent="0.3">
      <c r="G2" s="38" t="s">
        <v>23</v>
      </c>
      <c r="H2" s="39"/>
      <c r="I2" s="42" t="s">
        <v>24</v>
      </c>
      <c r="J2" s="43"/>
      <c r="K2" s="38" t="s">
        <v>25</v>
      </c>
      <c r="L2" s="39"/>
    </row>
    <row r="3" spans="1:12" ht="15" thickBot="1" x14ac:dyDescent="0.35">
      <c r="G3" s="40"/>
      <c r="H3" s="41"/>
      <c r="I3" s="44"/>
      <c r="J3" s="45"/>
      <c r="K3" s="40"/>
      <c r="L3" s="41"/>
    </row>
    <row r="4" spans="1:12" ht="15.6" thickTop="1" thickBot="1" x14ac:dyDescent="0.35">
      <c r="A4" s="17" t="s">
        <v>15</v>
      </c>
      <c r="B4" s="13" t="s">
        <v>19</v>
      </c>
      <c r="C4" s="14" t="s">
        <v>18</v>
      </c>
      <c r="D4" s="15" t="s">
        <v>16</v>
      </c>
      <c r="E4" s="16" t="s">
        <v>17</v>
      </c>
    </row>
    <row r="5" spans="1:12" ht="15" thickTop="1" x14ac:dyDescent="0.3">
      <c r="A5" s="18" t="s">
        <v>12</v>
      </c>
      <c r="B5" s="9">
        <v>100</v>
      </c>
      <c r="C5" s="10" t="s">
        <v>20</v>
      </c>
      <c r="D5" s="11">
        <v>50</v>
      </c>
      <c r="E5" s="12">
        <f>D5/B5</f>
        <v>0.5</v>
      </c>
    </row>
    <row r="6" spans="1:12" x14ac:dyDescent="0.3">
      <c r="A6" s="19" t="s">
        <v>11</v>
      </c>
      <c r="B6" s="7">
        <v>50</v>
      </c>
      <c r="C6" s="5" t="s">
        <v>20</v>
      </c>
      <c r="D6" s="3">
        <v>100</v>
      </c>
      <c r="E6" s="1">
        <f t="shared" ref="E6:E18" si="0">D6/B6</f>
        <v>2</v>
      </c>
    </row>
    <row r="7" spans="1:12" x14ac:dyDescent="0.3">
      <c r="A7" s="19" t="s">
        <v>0</v>
      </c>
      <c r="B7" s="7">
        <v>25</v>
      </c>
      <c r="C7" s="5" t="s">
        <v>20</v>
      </c>
      <c r="D7" s="3">
        <v>30</v>
      </c>
      <c r="E7" s="1">
        <f t="shared" si="0"/>
        <v>1.2</v>
      </c>
      <c r="G7" s="51"/>
    </row>
    <row r="8" spans="1:12" x14ac:dyDescent="0.3">
      <c r="A8" s="19" t="s">
        <v>1</v>
      </c>
      <c r="B8" s="7">
        <v>25</v>
      </c>
      <c r="C8" s="5" t="s">
        <v>20</v>
      </c>
      <c r="D8" s="3">
        <v>30</v>
      </c>
      <c r="E8" s="1">
        <f t="shared" si="0"/>
        <v>1.2</v>
      </c>
    </row>
    <row r="9" spans="1:12" x14ac:dyDescent="0.3">
      <c r="A9" s="19" t="s">
        <v>2</v>
      </c>
      <c r="B9" s="7">
        <v>500</v>
      </c>
      <c r="C9" s="5" t="s">
        <v>20</v>
      </c>
      <c r="D9" s="3">
        <v>30</v>
      </c>
      <c r="E9" s="1">
        <f t="shared" si="0"/>
        <v>0.06</v>
      </c>
    </row>
    <row r="10" spans="1:12" x14ac:dyDescent="0.3">
      <c r="A10" s="19" t="s">
        <v>4</v>
      </c>
      <c r="B10" s="7">
        <v>12</v>
      </c>
      <c r="C10" s="5" t="s">
        <v>20</v>
      </c>
      <c r="D10" s="3">
        <v>86</v>
      </c>
      <c r="E10" s="1">
        <f t="shared" si="0"/>
        <v>7.166666666666667</v>
      </c>
    </row>
    <row r="11" spans="1:12" x14ac:dyDescent="0.3">
      <c r="A11" s="19" t="s">
        <v>3</v>
      </c>
      <c r="B11" s="7">
        <v>12</v>
      </c>
      <c r="C11" s="5" t="s">
        <v>20</v>
      </c>
      <c r="D11" s="3">
        <v>165</v>
      </c>
      <c r="E11" s="1">
        <f t="shared" si="0"/>
        <v>13.75</v>
      </c>
    </row>
    <row r="12" spans="1:12" x14ac:dyDescent="0.3">
      <c r="A12" s="19" t="s">
        <v>6</v>
      </c>
      <c r="B12" s="7">
        <v>100</v>
      </c>
      <c r="C12" s="5" t="s">
        <v>21</v>
      </c>
      <c r="D12" s="3">
        <v>500</v>
      </c>
      <c r="E12" s="1">
        <f t="shared" si="0"/>
        <v>5</v>
      </c>
    </row>
    <row r="13" spans="1:12" x14ac:dyDescent="0.3">
      <c r="A13" s="19" t="s">
        <v>7</v>
      </c>
      <c r="B13" s="7">
        <v>20</v>
      </c>
      <c r="C13" s="5" t="s">
        <v>20</v>
      </c>
      <c r="D13" s="3">
        <v>35</v>
      </c>
      <c r="E13" s="1">
        <f t="shared" si="0"/>
        <v>1.75</v>
      </c>
    </row>
    <row r="14" spans="1:12" x14ac:dyDescent="0.3">
      <c r="A14" s="19" t="s">
        <v>8</v>
      </c>
      <c r="B14" s="7">
        <v>30</v>
      </c>
      <c r="C14" s="5" t="s">
        <v>20</v>
      </c>
      <c r="D14" s="3">
        <v>45</v>
      </c>
      <c r="E14" s="1">
        <f t="shared" si="0"/>
        <v>1.5</v>
      </c>
    </row>
    <row r="15" spans="1:12" x14ac:dyDescent="0.3">
      <c r="A15" s="19" t="s">
        <v>9</v>
      </c>
      <c r="B15" s="7">
        <v>100</v>
      </c>
      <c r="C15" s="5" t="s">
        <v>22</v>
      </c>
      <c r="D15" s="3">
        <v>25</v>
      </c>
      <c r="E15" s="1">
        <f t="shared" si="0"/>
        <v>0.25</v>
      </c>
    </row>
    <row r="16" spans="1:12" x14ac:dyDescent="0.3">
      <c r="A16" s="19" t="s">
        <v>10</v>
      </c>
      <c r="B16" s="7">
        <v>1000</v>
      </c>
      <c r="C16" s="5" t="s">
        <v>30</v>
      </c>
      <c r="D16" s="3">
        <v>100</v>
      </c>
      <c r="E16" s="1">
        <f t="shared" si="0"/>
        <v>0.1</v>
      </c>
    </row>
    <row r="17" spans="1:5" x14ac:dyDescent="0.3">
      <c r="A17" s="19" t="s">
        <v>13</v>
      </c>
      <c r="B17" s="7">
        <v>1000</v>
      </c>
      <c r="C17" s="5" t="s">
        <v>30</v>
      </c>
      <c r="D17" s="3">
        <v>58</v>
      </c>
      <c r="E17" s="1">
        <f t="shared" si="0"/>
        <v>5.8000000000000003E-2</v>
      </c>
    </row>
    <row r="18" spans="1:5" ht="15" thickBot="1" x14ac:dyDescent="0.35">
      <c r="A18" s="20" t="s">
        <v>14</v>
      </c>
      <c r="B18" s="8">
        <v>1000</v>
      </c>
      <c r="C18" s="6" t="s">
        <v>30</v>
      </c>
      <c r="D18" s="4">
        <v>12</v>
      </c>
      <c r="E18" s="2">
        <f t="shared" si="0"/>
        <v>1.2E-2</v>
      </c>
    </row>
    <row r="19" spans="1:5" ht="15" thickTop="1" x14ac:dyDescent="0.3"/>
  </sheetData>
  <mergeCells count="3">
    <mergeCell ref="G2:H3"/>
    <mergeCell ref="I2:J3"/>
    <mergeCell ref="K2:L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FCF7-6CCD-42BC-8AB4-65987147ADC4}">
  <sheetPr>
    <tabColor rgb="FF00B0F0"/>
  </sheetPr>
  <dimension ref="A1:Q23"/>
  <sheetViews>
    <sheetView workbookViewId="0">
      <selection activeCell="Q2" sqref="Q2"/>
    </sheetView>
  </sheetViews>
  <sheetFormatPr baseColWidth="10" defaultRowHeight="14.4" x14ac:dyDescent="0.3"/>
  <cols>
    <col min="1" max="1" width="8.21875" bestFit="1" customWidth="1"/>
    <col min="2" max="2" width="6.21875" customWidth="1"/>
    <col min="3" max="3" width="9.88671875" bestFit="1" customWidth="1"/>
    <col min="4" max="4" width="10.33203125" bestFit="1" customWidth="1"/>
    <col min="6" max="6" width="8.44140625" customWidth="1"/>
    <col min="7" max="7" width="8.88671875" customWidth="1"/>
    <col min="8" max="8" width="9.88671875" bestFit="1" customWidth="1"/>
  </cols>
  <sheetData>
    <row r="1" spans="1:17" ht="15" thickBot="1" x14ac:dyDescent="0.35"/>
    <row r="2" spans="1:17" ht="19.2" thickTop="1" thickBot="1" x14ac:dyDescent="0.4">
      <c r="A2" s="48" t="s">
        <v>32</v>
      </c>
      <c r="B2" s="48"/>
      <c r="C2" s="48"/>
      <c r="D2" s="48"/>
      <c r="F2" s="48" t="s">
        <v>33</v>
      </c>
      <c r="G2" s="48"/>
      <c r="H2" s="48"/>
      <c r="I2" s="48"/>
      <c r="K2" s="48" t="s">
        <v>35</v>
      </c>
      <c r="L2" s="48"/>
      <c r="M2" s="48"/>
      <c r="N2" s="48"/>
      <c r="P2" s="30"/>
      <c r="Q2" s="51"/>
    </row>
    <row r="3" spans="1:17" ht="15.6" thickTop="1" thickBot="1" x14ac:dyDescent="0.35">
      <c r="A3" s="22" t="s">
        <v>6</v>
      </c>
      <c r="B3" s="24">
        <v>0.5</v>
      </c>
      <c r="C3" s="24" t="s">
        <v>34</v>
      </c>
      <c r="D3" s="25">
        <f>'Materia prima'!E12*Costo!B3</f>
        <v>2.5</v>
      </c>
      <c r="F3" s="22" t="s">
        <v>6</v>
      </c>
      <c r="G3" s="24">
        <v>1</v>
      </c>
      <c r="H3" s="24" t="s">
        <v>34</v>
      </c>
      <c r="I3" s="25">
        <f>G3*'Materia prima'!E12</f>
        <v>5</v>
      </c>
      <c r="K3" s="22" t="s">
        <v>6</v>
      </c>
      <c r="L3" s="24">
        <v>1.5</v>
      </c>
      <c r="M3" s="24" t="s">
        <v>34</v>
      </c>
      <c r="N3" s="25">
        <f>'Materia prima'!E12*L3</f>
        <v>7.5</v>
      </c>
    </row>
    <row r="4" spans="1:17" ht="15.6" thickTop="1" thickBot="1" x14ac:dyDescent="0.35">
      <c r="A4" s="22" t="s">
        <v>7</v>
      </c>
      <c r="B4" s="24">
        <v>3</v>
      </c>
      <c r="C4" s="24" t="s">
        <v>29</v>
      </c>
      <c r="D4" s="25">
        <f>'Materia prima'!E13*Costo!B4</f>
        <v>5.25</v>
      </c>
      <c r="F4" s="22" t="s">
        <v>7</v>
      </c>
      <c r="G4" s="24">
        <v>5</v>
      </c>
      <c r="H4" s="24" t="s">
        <v>29</v>
      </c>
      <c r="I4" s="25">
        <f>G4*'Materia prima'!E13</f>
        <v>8.75</v>
      </c>
      <c r="K4" s="22" t="s">
        <v>7</v>
      </c>
      <c r="L4" s="24">
        <v>6</v>
      </c>
      <c r="M4" s="24" t="s">
        <v>29</v>
      </c>
      <c r="N4" s="25">
        <f>L4*'Materia prima'!E13</f>
        <v>10.5</v>
      </c>
    </row>
    <row r="5" spans="1:17" ht="15.6" thickTop="1" thickBot="1" x14ac:dyDescent="0.35">
      <c r="A5" s="22" t="s">
        <v>26</v>
      </c>
      <c r="B5" s="24">
        <v>10</v>
      </c>
      <c r="C5" s="24" t="s">
        <v>28</v>
      </c>
      <c r="D5" s="25">
        <f>'Materia prima'!E18*Costo!B5</f>
        <v>0.12</v>
      </c>
      <c r="F5" s="22" t="s">
        <v>26</v>
      </c>
      <c r="G5" s="24">
        <v>20</v>
      </c>
      <c r="H5" s="24" t="s">
        <v>28</v>
      </c>
      <c r="I5" s="25">
        <f>G5*'Materia prima'!E18</f>
        <v>0.24</v>
      </c>
      <c r="K5" s="22" t="s">
        <v>26</v>
      </c>
      <c r="L5" s="24">
        <v>30</v>
      </c>
      <c r="M5" s="24" t="s">
        <v>28</v>
      </c>
      <c r="N5" s="25">
        <f>L5*'Materia prima'!E18</f>
        <v>0.36</v>
      </c>
    </row>
    <row r="6" spans="1:17" ht="15.6" thickTop="1" thickBot="1" x14ac:dyDescent="0.35">
      <c r="A6" s="47" t="s">
        <v>31</v>
      </c>
      <c r="B6" s="47"/>
      <c r="C6" s="46">
        <f>SUM(D3:D5)</f>
        <v>7.87</v>
      </c>
      <c r="D6" s="47"/>
      <c r="F6" s="47" t="s">
        <v>31</v>
      </c>
      <c r="G6" s="47"/>
      <c r="H6" s="46">
        <f>SUM(I3:I5)</f>
        <v>13.99</v>
      </c>
      <c r="I6" s="47"/>
      <c r="K6" s="47" t="s">
        <v>31</v>
      </c>
      <c r="L6" s="47"/>
      <c r="M6" s="46">
        <f>SUM(N3:N5)</f>
        <v>18.36</v>
      </c>
      <c r="N6" s="47"/>
    </row>
    <row r="7" spans="1:17" ht="15" thickTop="1" x14ac:dyDescent="0.3"/>
    <row r="9" spans="1:17" ht="15" thickBot="1" x14ac:dyDescent="0.35"/>
    <row r="10" spans="1:17" ht="19.2" thickTop="1" thickBot="1" x14ac:dyDescent="0.4">
      <c r="A10" s="48" t="s">
        <v>36</v>
      </c>
      <c r="B10" s="48"/>
      <c r="C10" s="48"/>
      <c r="D10" s="48"/>
      <c r="F10" s="48" t="s">
        <v>39</v>
      </c>
      <c r="G10" s="48"/>
      <c r="H10" s="48"/>
      <c r="I10" s="48"/>
      <c r="K10" s="48" t="s">
        <v>40</v>
      </c>
      <c r="L10" s="48"/>
      <c r="M10" s="48"/>
      <c r="N10" s="48"/>
    </row>
    <row r="11" spans="1:17" ht="15.6" thickTop="1" thickBot="1" x14ac:dyDescent="0.35">
      <c r="A11" s="22" t="s">
        <v>5</v>
      </c>
      <c r="B11" s="24">
        <v>1</v>
      </c>
      <c r="C11" s="24" t="s">
        <v>37</v>
      </c>
      <c r="D11" s="25">
        <f>C6</f>
        <v>7.87</v>
      </c>
      <c r="F11" s="22" t="s">
        <v>5</v>
      </c>
      <c r="G11" s="24">
        <v>1</v>
      </c>
      <c r="H11" s="24" t="s">
        <v>37</v>
      </c>
      <c r="I11" s="25">
        <f>H6</f>
        <v>13.99</v>
      </c>
      <c r="K11" s="22" t="s">
        <v>5</v>
      </c>
      <c r="L11" s="24">
        <v>1</v>
      </c>
      <c r="M11" s="24" t="s">
        <v>37</v>
      </c>
      <c r="N11" s="25">
        <f>M6</f>
        <v>18.36</v>
      </c>
    </row>
    <row r="12" spans="1:17" ht="15.6" thickTop="1" thickBot="1" x14ac:dyDescent="0.35">
      <c r="A12" s="22" t="s">
        <v>27</v>
      </c>
      <c r="B12" s="24">
        <v>30</v>
      </c>
      <c r="C12" s="24" t="s">
        <v>38</v>
      </c>
      <c r="D12" s="25">
        <f>B12*'Materia prima'!E16</f>
        <v>3</v>
      </c>
      <c r="F12" s="22" t="s">
        <v>27</v>
      </c>
      <c r="G12" s="24">
        <v>45</v>
      </c>
      <c r="H12" s="24" t="s">
        <v>38</v>
      </c>
      <c r="I12" s="25">
        <f>G12*'Materia prima'!E16</f>
        <v>4.5</v>
      </c>
      <c r="K12" s="22" t="s">
        <v>27</v>
      </c>
      <c r="L12" s="24">
        <v>60</v>
      </c>
      <c r="M12" s="24" t="s">
        <v>38</v>
      </c>
      <c r="N12" s="25">
        <f>L12*'Materia prima'!E16</f>
        <v>6</v>
      </c>
    </row>
    <row r="13" spans="1:17" ht="15.6" thickTop="1" thickBot="1" x14ac:dyDescent="0.35">
      <c r="A13" s="22" t="s">
        <v>8</v>
      </c>
      <c r="B13" s="24">
        <v>10</v>
      </c>
      <c r="C13" s="24" t="s">
        <v>29</v>
      </c>
      <c r="D13" s="25">
        <f>B13*'Materia prima'!E14</f>
        <v>15</v>
      </c>
      <c r="F13" s="22" t="s">
        <v>8</v>
      </c>
      <c r="G13" s="24">
        <v>15</v>
      </c>
      <c r="H13" s="24" t="s">
        <v>29</v>
      </c>
      <c r="I13" s="25">
        <f>G13*'Materia prima'!E14</f>
        <v>22.5</v>
      </c>
      <c r="K13" s="22" t="s">
        <v>8</v>
      </c>
      <c r="L13" s="24">
        <v>20</v>
      </c>
      <c r="M13" s="24" t="s">
        <v>29</v>
      </c>
      <c r="N13" s="25">
        <f>L13*'Materia prima'!E14</f>
        <v>30</v>
      </c>
    </row>
    <row r="14" spans="1:17" ht="15.6" thickTop="1" thickBot="1" x14ac:dyDescent="0.35">
      <c r="A14" s="47" t="s">
        <v>31</v>
      </c>
      <c r="B14" s="47"/>
      <c r="C14" s="46">
        <f>SUM(D11:D13)</f>
        <v>25.87</v>
      </c>
      <c r="D14" s="47"/>
      <c r="F14" s="47" t="s">
        <v>31</v>
      </c>
      <c r="G14" s="47"/>
      <c r="H14" s="46">
        <f>SUM(I11:I13)</f>
        <v>40.99</v>
      </c>
      <c r="I14" s="47"/>
      <c r="K14" s="47" t="s">
        <v>31</v>
      </c>
      <c r="L14" s="47"/>
      <c r="M14" s="46">
        <f>SUM(N11:N13)</f>
        <v>54.36</v>
      </c>
      <c r="N14" s="47"/>
    </row>
    <row r="15" spans="1:17" ht="15" thickTop="1" x14ac:dyDescent="0.3"/>
    <row r="16" spans="1:17" ht="15" thickBot="1" x14ac:dyDescent="0.35"/>
    <row r="17" spans="1:14" ht="19.2" thickTop="1" thickBot="1" x14ac:dyDescent="0.4">
      <c r="A17" s="48" t="s">
        <v>43</v>
      </c>
      <c r="B17" s="48"/>
      <c r="C17" s="48"/>
      <c r="D17" s="48"/>
      <c r="F17" s="48" t="s">
        <v>44</v>
      </c>
      <c r="G17" s="48"/>
      <c r="H17" s="48"/>
      <c r="I17" s="48"/>
      <c r="K17" s="48" t="s">
        <v>45</v>
      </c>
      <c r="L17" s="48"/>
      <c r="M17" s="48"/>
      <c r="N17" s="48"/>
    </row>
    <row r="18" spans="1:14" ht="15.6" thickTop="1" thickBot="1" x14ac:dyDescent="0.35">
      <c r="A18" s="22" t="s">
        <v>5</v>
      </c>
      <c r="B18" s="24">
        <v>1</v>
      </c>
      <c r="C18" s="24" t="s">
        <v>37</v>
      </c>
      <c r="D18" s="25">
        <f>C6</f>
        <v>7.87</v>
      </c>
      <c r="F18" s="22" t="s">
        <v>5</v>
      </c>
      <c r="G18" s="24">
        <v>1</v>
      </c>
      <c r="H18" s="24" t="s">
        <v>37</v>
      </c>
      <c r="I18" s="25">
        <f>H6</f>
        <v>13.99</v>
      </c>
      <c r="K18" s="22" t="s">
        <v>5</v>
      </c>
      <c r="L18" s="24">
        <v>1</v>
      </c>
      <c r="M18" s="24" t="s">
        <v>37</v>
      </c>
      <c r="N18" s="25">
        <f>M6</f>
        <v>18.36</v>
      </c>
    </row>
    <row r="19" spans="1:14" ht="15.6" thickTop="1" thickBot="1" x14ac:dyDescent="0.35">
      <c r="A19" s="22" t="s">
        <v>27</v>
      </c>
      <c r="B19" s="24">
        <v>30</v>
      </c>
      <c r="C19" s="24" t="s">
        <v>38</v>
      </c>
      <c r="D19" s="25">
        <f>B19*'Materia prima'!E16</f>
        <v>3</v>
      </c>
      <c r="F19" s="22" t="s">
        <v>27</v>
      </c>
      <c r="G19" s="24">
        <v>45</v>
      </c>
      <c r="H19" s="24" t="s">
        <v>38</v>
      </c>
      <c r="I19" s="25">
        <f>'Materia prima'!E16</f>
        <v>0.1</v>
      </c>
      <c r="K19" s="22" t="s">
        <v>27</v>
      </c>
      <c r="L19" s="24">
        <v>60</v>
      </c>
      <c r="M19" s="24" t="s">
        <v>38</v>
      </c>
      <c r="N19" s="25">
        <f>L19*'Materia prima'!E16</f>
        <v>6</v>
      </c>
    </row>
    <row r="20" spans="1:14" ht="15.6" thickTop="1" thickBot="1" x14ac:dyDescent="0.35">
      <c r="A20" s="22" t="s">
        <v>41</v>
      </c>
      <c r="B20" s="24">
        <v>50</v>
      </c>
      <c r="C20" s="24" t="s">
        <v>42</v>
      </c>
      <c r="D20" s="25">
        <f>B20*'Materia prima'!E17</f>
        <v>2.9000000000000004</v>
      </c>
      <c r="F20" s="22" t="s">
        <v>41</v>
      </c>
      <c r="G20" s="24">
        <v>100</v>
      </c>
      <c r="H20" s="24" t="s">
        <v>42</v>
      </c>
      <c r="I20" s="25">
        <f>G20*'Materia prima'!E17</f>
        <v>5.8000000000000007</v>
      </c>
      <c r="K20" s="22" t="s">
        <v>41</v>
      </c>
      <c r="L20" s="24">
        <v>150</v>
      </c>
      <c r="M20" s="24" t="s">
        <v>42</v>
      </c>
      <c r="N20" s="25">
        <f>L20*'Materia prima'!E17</f>
        <v>8.7000000000000011</v>
      </c>
    </row>
    <row r="21" spans="1:14" ht="15.6" thickTop="1" thickBot="1" x14ac:dyDescent="0.35">
      <c r="A21" s="22" t="s">
        <v>9</v>
      </c>
      <c r="B21" s="24">
        <v>15</v>
      </c>
      <c r="C21" s="24" t="s">
        <v>29</v>
      </c>
      <c r="D21" s="25">
        <f>B21*'Materia prima'!E15</f>
        <v>3.75</v>
      </c>
      <c r="F21" s="22" t="s">
        <v>9</v>
      </c>
      <c r="G21" s="24">
        <v>30</v>
      </c>
      <c r="H21" s="24" t="s">
        <v>29</v>
      </c>
      <c r="I21" s="25">
        <f>G21*'Materia prima'!E15</f>
        <v>7.5</v>
      </c>
      <c r="K21" s="22" t="s">
        <v>9</v>
      </c>
      <c r="L21" s="24">
        <v>45</v>
      </c>
      <c r="M21" s="24" t="s">
        <v>29</v>
      </c>
      <c r="N21" s="25">
        <f>L21*'Materia prima'!E15</f>
        <v>11.25</v>
      </c>
    </row>
    <row r="22" spans="1:14" ht="15.6" thickTop="1" thickBot="1" x14ac:dyDescent="0.35">
      <c r="A22" s="47" t="s">
        <v>31</v>
      </c>
      <c r="B22" s="47"/>
      <c r="C22" s="46">
        <f>SUM(D18:D21)</f>
        <v>17.520000000000003</v>
      </c>
      <c r="D22" s="47"/>
      <c r="F22" s="47" t="s">
        <v>31</v>
      </c>
      <c r="G22" s="47"/>
      <c r="H22" s="46">
        <f>SUM(I18:I21)</f>
        <v>27.39</v>
      </c>
      <c r="I22" s="47"/>
      <c r="K22" s="47" t="s">
        <v>31</v>
      </c>
      <c r="L22" s="47"/>
      <c r="M22" s="46">
        <f>SUM(N18:N21)</f>
        <v>44.31</v>
      </c>
      <c r="N22" s="47"/>
    </row>
    <row r="23" spans="1:14" ht="15" thickTop="1" x14ac:dyDescent="0.3"/>
  </sheetData>
  <mergeCells count="27">
    <mergeCell ref="K2:N2"/>
    <mergeCell ref="K6:L6"/>
    <mergeCell ref="M6:N6"/>
    <mergeCell ref="A10:D10"/>
    <mergeCell ref="A14:B14"/>
    <mergeCell ref="C14:D14"/>
    <mergeCell ref="F10:I10"/>
    <mergeCell ref="F14:G14"/>
    <mergeCell ref="H14:I14"/>
    <mergeCell ref="K10:N10"/>
    <mergeCell ref="A6:B6"/>
    <mergeCell ref="C6:D6"/>
    <mergeCell ref="A2:D2"/>
    <mergeCell ref="F2:I2"/>
    <mergeCell ref="F6:G6"/>
    <mergeCell ref="H6:I6"/>
    <mergeCell ref="M22:N22"/>
    <mergeCell ref="K14:L14"/>
    <mergeCell ref="M14:N14"/>
    <mergeCell ref="A17:D17"/>
    <mergeCell ref="A22:B22"/>
    <mergeCell ref="C22:D22"/>
    <mergeCell ref="F17:I17"/>
    <mergeCell ref="F22:G22"/>
    <mergeCell ref="H22:I22"/>
    <mergeCell ref="K17:N17"/>
    <mergeCell ref="K22:L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DF97-C9E4-41B8-91FA-65D9FB55B115}">
  <sheetPr>
    <tabColor rgb="FFFFC000"/>
  </sheetPr>
  <dimension ref="A1:G22"/>
  <sheetViews>
    <sheetView workbookViewId="0">
      <selection activeCell="J15" sqref="J15"/>
    </sheetView>
  </sheetViews>
  <sheetFormatPr baseColWidth="10" defaultRowHeight="14.4" x14ac:dyDescent="0.3"/>
  <cols>
    <col min="1" max="1" width="17.44140625" bestFit="1" customWidth="1"/>
    <col min="5" max="5" width="19.88671875" bestFit="1" customWidth="1"/>
  </cols>
  <sheetData>
    <row r="1" spans="1:7" ht="15" thickBot="1" x14ac:dyDescent="0.35"/>
    <row r="2" spans="1:7" ht="19.2" thickTop="1" thickBot="1" x14ac:dyDescent="0.4">
      <c r="A2" s="48" t="s">
        <v>46</v>
      </c>
      <c r="B2" s="48"/>
      <c r="C2" s="48"/>
      <c r="E2" s="48" t="s">
        <v>51</v>
      </c>
      <c r="F2" s="48"/>
      <c r="G2" s="48"/>
    </row>
    <row r="3" spans="1:7" ht="15.6" thickTop="1" thickBot="1" x14ac:dyDescent="0.35">
      <c r="A3" s="24" t="s">
        <v>48</v>
      </c>
      <c r="B3" s="24" t="s">
        <v>49</v>
      </c>
      <c r="C3" s="24" t="s">
        <v>50</v>
      </c>
      <c r="E3" s="24" t="s">
        <v>48</v>
      </c>
      <c r="F3" s="24" t="s">
        <v>49</v>
      </c>
      <c r="G3" s="24" t="s">
        <v>50</v>
      </c>
    </row>
    <row r="4" spans="1:7" ht="15.6" thickTop="1" thickBot="1" x14ac:dyDescent="0.35">
      <c r="A4" s="22" t="s">
        <v>36</v>
      </c>
      <c r="B4" s="22">
        <v>1</v>
      </c>
      <c r="C4" s="23">
        <f>Costo!C14</f>
        <v>25.87</v>
      </c>
      <c r="E4" s="22" t="s">
        <v>52</v>
      </c>
      <c r="F4" s="22">
        <v>1</v>
      </c>
      <c r="G4" s="23">
        <f>Costo!C22</f>
        <v>17.520000000000003</v>
      </c>
    </row>
    <row r="5" spans="1:7" ht="15.6" thickTop="1" thickBot="1" x14ac:dyDescent="0.35">
      <c r="A5" s="22" t="s">
        <v>47</v>
      </c>
      <c r="B5" s="22">
        <v>1</v>
      </c>
      <c r="C5" s="23">
        <f>'Materia prima'!E11</f>
        <v>13.75</v>
      </c>
      <c r="E5" s="22" t="s">
        <v>47</v>
      </c>
      <c r="F5" s="22">
        <v>1</v>
      </c>
      <c r="G5" s="23">
        <f>'Materia prima'!E11</f>
        <v>13.75</v>
      </c>
    </row>
    <row r="6" spans="1:7" ht="19.2" thickTop="1" thickBot="1" x14ac:dyDescent="0.4">
      <c r="A6" s="49" t="s">
        <v>31</v>
      </c>
      <c r="B6" s="50"/>
      <c r="C6" s="23">
        <f>SUM(C4:C5)</f>
        <v>39.620000000000005</v>
      </c>
      <c r="E6" s="49" t="s">
        <v>31</v>
      </c>
      <c r="F6" s="50"/>
      <c r="G6" s="23">
        <f>SUM(G4:G5)</f>
        <v>31.270000000000003</v>
      </c>
    </row>
    <row r="7" spans="1:7" ht="15" thickTop="1" x14ac:dyDescent="0.3"/>
    <row r="8" spans="1:7" ht="15" thickBot="1" x14ac:dyDescent="0.35"/>
    <row r="9" spans="1:7" ht="19.2" thickTop="1" thickBot="1" x14ac:dyDescent="0.4">
      <c r="A9" s="48" t="s">
        <v>53</v>
      </c>
      <c r="B9" s="48"/>
      <c r="C9" s="48"/>
      <c r="E9" s="48" t="s">
        <v>54</v>
      </c>
      <c r="F9" s="48"/>
      <c r="G9" s="48"/>
    </row>
    <row r="10" spans="1:7" ht="15.6" thickTop="1" thickBot="1" x14ac:dyDescent="0.35">
      <c r="A10" s="24" t="s">
        <v>48</v>
      </c>
      <c r="B10" s="24" t="s">
        <v>49</v>
      </c>
      <c r="C10" s="24" t="s">
        <v>50</v>
      </c>
      <c r="E10" s="24" t="s">
        <v>48</v>
      </c>
      <c r="F10" s="24" t="s">
        <v>49</v>
      </c>
      <c r="G10" s="24" t="s">
        <v>50</v>
      </c>
    </row>
    <row r="11" spans="1:7" ht="15.6" thickTop="1" thickBot="1" x14ac:dyDescent="0.35">
      <c r="A11" s="22" t="s">
        <v>57</v>
      </c>
      <c r="B11" s="22">
        <v>1</v>
      </c>
      <c r="C11" s="23">
        <f>Costo!H14</f>
        <v>40.99</v>
      </c>
      <c r="E11" s="22" t="s">
        <v>58</v>
      </c>
      <c r="F11" s="22">
        <v>1</v>
      </c>
      <c r="G11" s="23">
        <f>Costo!H22</f>
        <v>27.39</v>
      </c>
    </row>
    <row r="12" spans="1:7" ht="15.6" thickTop="1" thickBot="1" x14ac:dyDescent="0.35">
      <c r="A12" s="22" t="s">
        <v>47</v>
      </c>
      <c r="B12" s="22">
        <v>3</v>
      </c>
      <c r="C12" s="23">
        <f>B12*'Materia prima'!E11</f>
        <v>41.25</v>
      </c>
      <c r="E12" s="22" t="s">
        <v>47</v>
      </c>
      <c r="F12" s="22">
        <v>3</v>
      </c>
      <c r="G12" s="23">
        <f>F12*'Materia prima'!E11</f>
        <v>41.25</v>
      </c>
    </row>
    <row r="13" spans="1:7" ht="19.2" thickTop="1" thickBot="1" x14ac:dyDescent="0.4">
      <c r="A13" s="49" t="s">
        <v>31</v>
      </c>
      <c r="B13" s="50"/>
      <c r="C13" s="23">
        <f>SUM(C11:C12)</f>
        <v>82.240000000000009</v>
      </c>
      <c r="E13" s="49" t="s">
        <v>31</v>
      </c>
      <c r="F13" s="50"/>
      <c r="G13" s="23">
        <f>SUM(G11:G12)</f>
        <v>68.64</v>
      </c>
    </row>
    <row r="14" spans="1:7" ht="15" thickTop="1" x14ac:dyDescent="0.3"/>
    <row r="16" spans="1:7" ht="15" thickBot="1" x14ac:dyDescent="0.35"/>
    <row r="17" spans="1:7" ht="19.2" thickTop="1" thickBot="1" x14ac:dyDescent="0.4">
      <c r="A17" s="48" t="s">
        <v>55</v>
      </c>
      <c r="B17" s="48"/>
      <c r="C17" s="48"/>
      <c r="E17" s="48" t="s">
        <v>56</v>
      </c>
      <c r="F17" s="48"/>
      <c r="G17" s="48"/>
    </row>
    <row r="18" spans="1:7" ht="15.6" thickTop="1" thickBot="1" x14ac:dyDescent="0.35">
      <c r="A18" s="24" t="s">
        <v>48</v>
      </c>
      <c r="B18" s="24" t="s">
        <v>49</v>
      </c>
      <c r="C18" s="24" t="s">
        <v>50</v>
      </c>
      <c r="E18" s="24" t="s">
        <v>48</v>
      </c>
      <c r="F18" s="24" t="s">
        <v>49</v>
      </c>
      <c r="G18" s="24" t="s">
        <v>50</v>
      </c>
    </row>
    <row r="19" spans="1:7" ht="15.6" thickTop="1" thickBot="1" x14ac:dyDescent="0.35">
      <c r="A19" s="22" t="s">
        <v>40</v>
      </c>
      <c r="B19" s="22">
        <v>1</v>
      </c>
      <c r="C19" s="23">
        <f>Costo!M14</f>
        <v>54.36</v>
      </c>
      <c r="E19" s="22" t="s">
        <v>59</v>
      </c>
      <c r="F19" s="22">
        <v>1</v>
      </c>
      <c r="G19" s="23">
        <f>Costo!M22</f>
        <v>44.31</v>
      </c>
    </row>
    <row r="20" spans="1:7" ht="15.6" thickTop="1" thickBot="1" x14ac:dyDescent="0.35">
      <c r="A20" s="22" t="s">
        <v>47</v>
      </c>
      <c r="B20" s="22">
        <v>6</v>
      </c>
      <c r="C20" s="23">
        <f>'Materia prima'!E11*Paquetes!B20</f>
        <v>82.5</v>
      </c>
      <c r="E20" s="22" t="s">
        <v>47</v>
      </c>
      <c r="F20" s="22">
        <v>6</v>
      </c>
      <c r="G20" s="23">
        <f>F20*'Materia prima'!E11</f>
        <v>82.5</v>
      </c>
    </row>
    <row r="21" spans="1:7" ht="19.2" thickTop="1" thickBot="1" x14ac:dyDescent="0.4">
      <c r="A21" s="49" t="s">
        <v>31</v>
      </c>
      <c r="B21" s="50"/>
      <c r="C21" s="23">
        <f>SUM(C19:C20)</f>
        <v>136.86000000000001</v>
      </c>
      <c r="E21" s="49" t="s">
        <v>31</v>
      </c>
      <c r="F21" s="50"/>
      <c r="G21" s="23">
        <f>SUM(G19:G20)</f>
        <v>126.81</v>
      </c>
    </row>
    <row r="22" spans="1:7" ht="15" thickTop="1" x14ac:dyDescent="0.3"/>
  </sheetData>
  <mergeCells count="12">
    <mergeCell ref="A17:C17"/>
    <mergeCell ref="A21:B21"/>
    <mergeCell ref="E17:G17"/>
    <mergeCell ref="E21:F21"/>
    <mergeCell ref="A2:C2"/>
    <mergeCell ref="A6:B6"/>
    <mergeCell ref="E2:G2"/>
    <mergeCell ref="E6:F6"/>
    <mergeCell ref="A9:C9"/>
    <mergeCell ref="A13:B13"/>
    <mergeCell ref="E9:G9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Materia prima</vt:lpstr>
      <vt:lpstr>Costo</vt:lpstr>
      <vt:lpstr>Paquetes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</dc:creator>
  <cp:lastModifiedBy>Karen R</cp:lastModifiedBy>
  <dcterms:created xsi:type="dcterms:W3CDTF">2022-04-19T07:28:17Z</dcterms:created>
  <dcterms:modified xsi:type="dcterms:W3CDTF">2022-04-19T09:53:49Z</dcterms:modified>
</cp:coreProperties>
</file>